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N28" i="1" l="1"/>
  <c r="M28" i="1"/>
  <c r="L28" i="1"/>
  <c r="K28" i="1"/>
  <c r="H28" i="1"/>
  <c r="P26" i="1"/>
  <c r="J26" i="1"/>
  <c r="Q26" i="1" s="1"/>
  <c r="P25" i="1"/>
  <c r="J25" i="1"/>
  <c r="Q25" i="1" s="1"/>
  <c r="P24" i="1"/>
  <c r="J24" i="1"/>
  <c r="Q24" i="1" s="1"/>
  <c r="P23" i="1"/>
  <c r="J23" i="1"/>
  <c r="Q23" i="1" s="1"/>
  <c r="P22" i="1"/>
  <c r="J22" i="1"/>
  <c r="Q22" i="1" s="1"/>
  <c r="P21" i="1"/>
  <c r="J21" i="1"/>
  <c r="Q21" i="1" s="1"/>
  <c r="P20" i="1"/>
  <c r="J20" i="1"/>
  <c r="Q20" i="1" s="1"/>
  <c r="P19" i="1"/>
  <c r="J19" i="1"/>
  <c r="Q19" i="1" s="1"/>
  <c r="P18" i="1"/>
  <c r="J18" i="1"/>
  <c r="Q18" i="1" s="1"/>
  <c r="P17" i="1"/>
  <c r="J17" i="1"/>
  <c r="Q17" i="1" s="1"/>
  <c r="P16" i="1"/>
  <c r="J16" i="1"/>
  <c r="Q16" i="1" s="1"/>
  <c r="P15" i="1"/>
  <c r="J15" i="1"/>
  <c r="Q15" i="1" s="1"/>
  <c r="P14" i="1"/>
  <c r="J14" i="1"/>
  <c r="Q14" i="1" s="1"/>
  <c r="P13" i="1"/>
  <c r="J13" i="1"/>
  <c r="Q13" i="1" s="1"/>
  <c r="I13" i="1"/>
  <c r="I28" i="1" s="1"/>
  <c r="Q12" i="1"/>
  <c r="P12" i="1"/>
  <c r="O12" i="1"/>
  <c r="J12" i="1"/>
  <c r="Q11" i="1"/>
  <c r="P11" i="1"/>
  <c r="O11" i="1"/>
  <c r="J11" i="1"/>
  <c r="O10" i="1"/>
  <c r="J10" i="1"/>
  <c r="J28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8" i="1" l="1"/>
</calcChain>
</file>

<file path=xl/comments1.xml><?xml version="1.0" encoding="utf-8"?>
<comments xmlns="http://schemas.openxmlformats.org/spreadsheetml/2006/main">
  <authors>
    <author>DGCG</author>
    <author>Jef-Rec-Financieros</author>
  </authors>
  <commentList>
    <comment ref="O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  <comment ref="K26" authorId="1">
      <text>
        <r>
          <rPr>
            <b/>
            <sz val="9"/>
            <color indexed="81"/>
            <rFont val="Tahoma"/>
            <family val="2"/>
          </rPr>
          <t>Jef-Rec-Financieros:</t>
        </r>
        <r>
          <rPr>
            <sz val="9"/>
            <color indexed="81"/>
            <rFont val="Tahoma"/>
            <family val="2"/>
          </rPr>
          <t xml:space="preserve">
No juega (se restan) los importes de precomprometido y comprmiso de la Transaación ZFM-0012
</t>
        </r>
      </text>
    </comment>
    <comment ref="L26" authorId="1">
      <text>
        <r>
          <rPr>
            <b/>
            <sz val="9"/>
            <color indexed="81"/>
            <rFont val="Tahoma"/>
            <family val="2"/>
          </rPr>
          <t>Jef-Rec-Financieros:</t>
        </r>
        <r>
          <rPr>
            <sz val="9"/>
            <color indexed="81"/>
            <rFont val="Tahoma"/>
            <family val="2"/>
          </rPr>
          <t xml:space="preserve">
No juega (se restan) los importes de precomprometido y comprmiso de la Transaación ZFM-0012
</t>
        </r>
      </text>
    </comment>
    <comment ref="M26" authorId="1">
      <text>
        <r>
          <rPr>
            <b/>
            <sz val="9"/>
            <color indexed="81"/>
            <rFont val="Tahoma"/>
            <family val="2"/>
          </rPr>
          <t>Jef-Rec-Financieros:</t>
        </r>
        <r>
          <rPr>
            <sz val="9"/>
            <color indexed="81"/>
            <rFont val="Tahoma"/>
            <family val="2"/>
          </rPr>
          <t xml:space="preserve">
No juega (se restan) los importes de precomprometido y comprmiso de la Transaación ZFM-0012
</t>
        </r>
      </text>
    </comment>
    <comment ref="N26" authorId="1">
      <text>
        <r>
          <rPr>
            <b/>
            <sz val="9"/>
            <color indexed="81"/>
            <rFont val="Tahoma"/>
            <family val="2"/>
          </rPr>
          <t>Jef-Rec-Financieros:</t>
        </r>
        <r>
          <rPr>
            <sz val="9"/>
            <color indexed="81"/>
            <rFont val="Tahoma"/>
            <family val="2"/>
          </rPr>
          <t xml:space="preserve">
No juega (se restan) los importes de precomprometido y comprmiso de la Transaación ZFM-0012
</t>
        </r>
      </text>
    </comment>
  </commentList>
</comments>
</file>

<file path=xl/sharedStrings.xml><?xml version="1.0" encoding="utf-8"?>
<sst xmlns="http://schemas.openxmlformats.org/spreadsheetml/2006/main" count="93" uniqueCount="63">
  <si>
    <t>PROGRAMAS Y PROYECTOS DE INVERSIÓN</t>
  </si>
  <si>
    <t>Del 1 de Enero al 31 de Marzo e 2017</t>
  </si>
  <si>
    <t>Ente Público:</t>
  </si>
  <si>
    <t>UNIVERSIDAD POLITECNICA DE JUVENTINO ROSAS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</si>
  <si>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</si>
  <si>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</si>
  <si>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</si>
  <si>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</si>
  <si>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</si>
  <si>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</si>
  <si>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</si>
  <si>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</si>
  <si>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</si>
  <si>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</si>
  <si>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</si>
  <si>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</si>
  <si>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</si>
  <si>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</si>
  <si>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</si>
  <si>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</si>
  <si>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</si>
  <si>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</si>
  <si>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</si>
  <si>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</si>
  <si>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G1101</t>
  </si>
  <si>
    <t>PROGRAMA</t>
  </si>
  <si>
    <t>ADMINISTRACION DE LO</t>
  </si>
  <si>
    <t>G1143</t>
  </si>
  <si>
    <t>OPERACIÓN DEL MODELO</t>
  </si>
  <si>
    <t>3046</t>
  </si>
  <si>
    <t>G2085</t>
  </si>
  <si>
    <t>DIRECCIÓN ESTRATÉGICA</t>
  </si>
  <si>
    <t>P0755</t>
  </si>
  <si>
    <t>ADMINISTRACIÓN  E IM</t>
  </si>
  <si>
    <t>P0755.0001</t>
  </si>
  <si>
    <t>DOMO DE LA CIENCIA</t>
  </si>
  <si>
    <t>P0755.0002</t>
  </si>
  <si>
    <t>ROBOTICA EDUCATIVA</t>
  </si>
  <si>
    <t>P0756</t>
  </si>
  <si>
    <t>APLICACIÓN DE PLANES</t>
  </si>
  <si>
    <t>P0757</t>
  </si>
  <si>
    <t>APOYOS PARA LA PROFE</t>
  </si>
  <si>
    <t>P0758</t>
  </si>
  <si>
    <t>CURSOS Y EVENTOS DE</t>
  </si>
  <si>
    <t>P0759</t>
  </si>
  <si>
    <t>GESTIÓN DE CERTIFICA</t>
  </si>
  <si>
    <t>P0760</t>
  </si>
  <si>
    <t>FORTALECIMIENTO DE L</t>
  </si>
  <si>
    <t>P0761</t>
  </si>
  <si>
    <t>MANTENIMIENTO DE LA</t>
  </si>
  <si>
    <t>P0762</t>
  </si>
  <si>
    <t>OPER. OTORG BECAS AP</t>
  </si>
  <si>
    <t>P0763</t>
  </si>
  <si>
    <t>OPERACIÓN DE SERVICI</t>
  </si>
  <si>
    <t>P0764</t>
  </si>
  <si>
    <t>OPERACIÓN DE UN SIST</t>
  </si>
  <si>
    <t>P2037</t>
  </si>
  <si>
    <t>EVALUACIÓN DE FACTIB</t>
  </si>
  <si>
    <t>Q0574</t>
  </si>
  <si>
    <t>PROYECTO DE INVERSIÓN</t>
  </si>
  <si>
    <t>INFRAESTRUCTURA DE L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</si>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</sst>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4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5" xfId="0" quotePrefix="1" applyFont="1" applyFill="1" applyBorder="1" applyAlignment="1">
      <alignment horizontal="center" vertical="center" wrapText="1"/>
    </xf>
    <xf numFmtId="43" fontId="3" fillId="0" borderId="5" xfId="1" applyFont="1" applyFill="1" applyBorder="1" applyAlignment="1">
      <alignment vertical="center" wrapText="1"/>
    </xf>
    <xf numFmtId="43" fontId="3" fillId="0" borderId="4" xfId="1" applyFont="1" applyFill="1" applyBorder="1" applyAlignment="1">
      <alignment vertical="center" wrapText="1"/>
    </xf>
    <xf numFmtId="43" fontId="3" fillId="0" borderId="5" xfId="1" applyFont="1" applyFill="1" applyBorder="1" applyAlignment="1">
      <alignment horizontal="right" vertical="center" wrapText="1"/>
    </xf>
    <xf numFmtId="0" fontId="3" fillId="3" borderId="12" xfId="0" applyFont="1" applyFill="1" applyBorder="1"/>
    <xf numFmtId="0" fontId="3" fillId="0" borderId="12" xfId="0" applyFont="1" applyBorder="1"/>
    <xf numFmtId="0" fontId="3" fillId="3" borderId="10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0" borderId="11" xfId="0" applyFont="1" applyFill="1" applyBorder="1"/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/>
    </xf>
    <xf numFmtId="49" fontId="3" fillId="0" borderId="12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Fill="1" applyBorder="1" applyAlignment="1">
      <alignment vertical="center" wrapText="1"/>
    </xf>
    <xf numFmtId="43" fontId="3" fillId="0" borderId="12" xfId="1" applyFont="1" applyFill="1" applyBorder="1" applyAlignment="1">
      <alignment horizontal="right" vertical="center" wrapText="1"/>
    </xf>
    <xf numFmtId="9" fontId="3" fillId="3" borderId="12" xfId="2" applyFont="1" applyFill="1" applyBorder="1"/>
    <xf numFmtId="9" fontId="3" fillId="0" borderId="12" xfId="2" applyFont="1" applyBorder="1"/>
    <xf numFmtId="43" fontId="3" fillId="0" borderId="12" xfId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4" xfId="0" applyFont="1" applyFill="1" applyBorder="1" applyAlignment="1">
      <alignment horizontal="justify"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13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left" vertical="center" wrapText="1" indent="3"/>
    </xf>
    <xf numFmtId="0" fontId="5" fillId="3" borderId="14" xfId="0" applyFont="1" applyFill="1" applyBorder="1" applyAlignment="1">
      <alignment horizontal="left" vertical="center" wrapText="1" indent="3"/>
    </xf>
    <xf numFmtId="0" fontId="5" fillId="3" borderId="15" xfId="0" applyFont="1" applyFill="1" applyBorder="1" applyAlignment="1">
      <alignment horizontal="right" vertical="center" wrapText="1"/>
    </xf>
    <xf numFmtId="43" fontId="5" fillId="3" borderId="15" xfId="0" applyNumberFormat="1" applyFont="1" applyFill="1" applyBorder="1" applyAlignment="1">
      <alignment horizontal="right" vertical="center" wrapText="1"/>
    </xf>
    <xf numFmtId="9" fontId="5" fillId="3" borderId="6" xfId="2" applyFont="1" applyFill="1" applyBorder="1" applyAlignment="1">
      <alignment horizontal="center"/>
    </xf>
    <xf numFmtId="9" fontId="5" fillId="3" borderId="8" xfId="2" applyFont="1" applyFill="1" applyBorder="1" applyAlignment="1">
      <alignment horizontal="center"/>
    </xf>
    <xf numFmtId="0" fontId="5" fillId="0" borderId="0" xfId="0" applyFont="1"/>
    <xf numFmtId="0" fontId="6" fillId="3" borderId="0" xfId="0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workbookViewId="0">
      <selection activeCell="H6" sqref="H6"/>
    </sheetView>
  </sheetViews>
  <sheetFormatPr baseColWidth="10" defaultRowHeight="12.75" x14ac:dyDescent="0.2"/>
  <cols>
    <col min="1" max="1" width="2.140625" style="2" customWidth="1"/>
    <col min="2" max="3" width="3.7109375" style="3" customWidth="1"/>
    <col min="4" max="4" width="14.140625" style="3" customWidth="1"/>
    <col min="5" max="5" width="12.7109375" style="3" customWidth="1"/>
    <col min="6" max="6" width="25" style="3" bestFit="1" customWidth="1"/>
    <col min="7" max="7" width="12.42578125" style="3" customWidth="1"/>
    <col min="8" max="8" width="13.85546875" style="3" bestFit="1" customWidth="1"/>
    <col min="9" max="9" width="12.7109375" style="3" customWidth="1"/>
    <col min="10" max="10" width="13.85546875" style="3" bestFit="1" customWidth="1"/>
    <col min="11" max="11" width="14.28515625" style="3" customWidth="1"/>
    <col min="12" max="15" width="13.85546875" style="3" bestFit="1" customWidth="1"/>
    <col min="16" max="16" width="14.5703125" style="2" customWidth="1"/>
    <col min="17" max="17" width="14" style="3" customWidth="1"/>
    <col min="18" max="16384" width="11.42578125" style="3"/>
  </cols>
  <sheetData>
    <row r="1" spans="2:17" s="3" customFormat="1" ht="6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17" s="3" customFormat="1" ht="13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 s="3" customFormat="1" ht="20.2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2:17" s="2" customFormat="1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7" s="2" customFormat="1" ht="24" customHeight="1" x14ac:dyDescent="0.2">
      <c r="D5" s="5" t="s">
        <v>2</v>
      </c>
      <c r="E5" s="6" t="s">
        <v>3</v>
      </c>
      <c r="F5" s="6"/>
      <c r="G5" s="7"/>
      <c r="H5" s="6"/>
      <c r="I5" s="6"/>
      <c r="J5" s="6"/>
      <c r="K5" s="6"/>
      <c r="L5" s="8"/>
      <c r="M5" s="8"/>
      <c r="N5" s="9"/>
      <c r="O5" s="4"/>
    </row>
    <row r="6" spans="2:17" s="2" customFormat="1" ht="8.25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7" s="3" customFormat="1" ht="15" customHeight="1" x14ac:dyDescent="0.2">
      <c r="B7" s="10" t="s">
        <v>4</v>
      </c>
      <c r="C7" s="11"/>
      <c r="D7" s="12"/>
      <c r="E7" s="13" t="s">
        <v>5</v>
      </c>
      <c r="F7" s="14"/>
      <c r="G7" s="13" t="s">
        <v>6</v>
      </c>
      <c r="H7" s="15" t="s">
        <v>7</v>
      </c>
      <c r="I7" s="16"/>
      <c r="J7" s="16"/>
      <c r="K7" s="16"/>
      <c r="L7" s="16"/>
      <c r="M7" s="16"/>
      <c r="N7" s="17"/>
      <c r="O7" s="18" t="s">
        <v>8</v>
      </c>
      <c r="P7" s="19" t="s">
        <v>9</v>
      </c>
      <c r="Q7" s="20"/>
    </row>
    <row r="8" spans="2:17" s="3" customFormat="1" ht="51" x14ac:dyDescent="0.2">
      <c r="B8" s="21"/>
      <c r="C8" s="22"/>
      <c r="D8" s="23"/>
      <c r="E8" s="24"/>
      <c r="F8" s="25" t="s">
        <v>10</v>
      </c>
      <c r="G8" s="24"/>
      <c r="H8" s="26" t="s">
        <v>11</v>
      </c>
      <c r="I8" s="26" t="s">
        <v>12</v>
      </c>
      <c r="J8" s="26" t="s">
        <v>13</v>
      </c>
      <c r="K8" s="26" t="s">
        <v>14</v>
      </c>
      <c r="L8" s="26" t="s">
        <v>15</v>
      </c>
      <c r="M8" s="26" t="s">
        <v>16</v>
      </c>
      <c r="N8" s="26" t="s">
        <v>17</v>
      </c>
      <c r="O8" s="18"/>
      <c r="P8" s="27" t="s">
        <v>18</v>
      </c>
      <c r="Q8" s="27" t="s">
        <v>19</v>
      </c>
    </row>
    <row r="9" spans="2:17" s="3" customFormat="1" ht="15.75" customHeight="1" x14ac:dyDescent="0.2">
      <c r="B9" s="28"/>
      <c r="C9" s="29"/>
      <c r="D9" s="30"/>
      <c r="E9" s="31"/>
      <c r="F9" s="32"/>
      <c r="G9" s="31"/>
      <c r="H9" s="26">
        <v>1</v>
      </c>
      <c r="I9" s="26">
        <v>2</v>
      </c>
      <c r="J9" s="26" t="s">
        <v>20</v>
      </c>
      <c r="K9" s="26">
        <v>4</v>
      </c>
      <c r="L9" s="26">
        <v>5</v>
      </c>
      <c r="M9" s="26">
        <v>6</v>
      </c>
      <c r="N9" s="26">
        <v>7</v>
      </c>
      <c r="O9" s="26" t="s">
        <v>21</v>
      </c>
      <c r="P9" s="33" t="s">
        <v>22</v>
      </c>
      <c r="Q9" s="33" t="s">
        <v>23</v>
      </c>
    </row>
    <row r="10" spans="2:17" s="3" customFormat="1" ht="15" customHeight="1" x14ac:dyDescent="0.2">
      <c r="B10" s="34"/>
      <c r="C10" s="35"/>
      <c r="D10" s="36" t="s">
        <v>24</v>
      </c>
      <c r="E10" s="37" t="s">
        <v>25</v>
      </c>
      <c r="F10" s="38" t="s">
        <v>26</v>
      </c>
      <c r="G10" s="39">
        <v>3046</v>
      </c>
      <c r="H10" s="40">
        <v>9085961.2699999996</v>
      </c>
      <c r="I10" s="40">
        <v>754683.97000000067</v>
      </c>
      <c r="J10" s="41">
        <f>H10+I10</f>
        <v>9840645.2400000002</v>
      </c>
      <c r="K10" s="40">
        <v>1500198.69</v>
      </c>
      <c r="L10" s="40">
        <v>1500198.69</v>
      </c>
      <c r="M10" s="40">
        <v>1500198.69</v>
      </c>
      <c r="N10" s="40">
        <v>1500198.69</v>
      </c>
      <c r="O10" s="42">
        <f>+J10-L10</f>
        <v>8340446.5500000007</v>
      </c>
      <c r="P10" s="43"/>
      <c r="Q10" s="44"/>
    </row>
    <row r="11" spans="2:17" s="3" customFormat="1" ht="25.5" x14ac:dyDescent="0.2">
      <c r="B11" s="45"/>
      <c r="C11" s="46"/>
      <c r="D11" s="47" t="s">
        <v>27</v>
      </c>
      <c r="E11" s="48" t="s">
        <v>25</v>
      </c>
      <c r="F11" s="49" t="s">
        <v>28</v>
      </c>
      <c r="G11" s="50" t="s">
        <v>29</v>
      </c>
      <c r="H11" s="51">
        <v>365541.62</v>
      </c>
      <c r="I11" s="40">
        <v>50000</v>
      </c>
      <c r="J11" s="41">
        <f t="shared" ref="J11:J26" si="0">H11+I11</f>
        <v>415541.62</v>
      </c>
      <c r="K11" s="51">
        <v>90071.39</v>
      </c>
      <c r="L11" s="51">
        <v>90071.39</v>
      </c>
      <c r="M11" s="51">
        <v>90071.39</v>
      </c>
      <c r="N11" s="51">
        <v>90071.39</v>
      </c>
      <c r="O11" s="52">
        <f t="shared" ref="O11:O26" si="1">+J11-L11</f>
        <v>325470.23</v>
      </c>
      <c r="P11" s="53">
        <f>L11/H11</f>
        <v>0.24640529305527509</v>
      </c>
      <c r="Q11" s="54">
        <f>L11/J11</f>
        <v>0.21675660310512337</v>
      </c>
    </row>
    <row r="12" spans="2:17" s="3" customFormat="1" ht="25.5" x14ac:dyDescent="0.2">
      <c r="B12" s="45"/>
      <c r="C12" s="46"/>
      <c r="D12" s="47" t="s">
        <v>30</v>
      </c>
      <c r="E12" s="48" t="s">
        <v>25</v>
      </c>
      <c r="F12" s="49" t="s">
        <v>31</v>
      </c>
      <c r="G12" s="50" t="s">
        <v>29</v>
      </c>
      <c r="H12" s="51">
        <v>1744330.41</v>
      </c>
      <c r="I12" s="40">
        <v>0</v>
      </c>
      <c r="J12" s="41">
        <f t="shared" si="0"/>
        <v>1744330.41</v>
      </c>
      <c r="K12" s="51">
        <v>391759.34</v>
      </c>
      <c r="L12" s="51">
        <v>391759.34</v>
      </c>
      <c r="M12" s="51">
        <v>391759.34</v>
      </c>
      <c r="N12" s="51">
        <v>391759.34</v>
      </c>
      <c r="O12" s="52">
        <f t="shared" si="1"/>
        <v>1352571.0699999998</v>
      </c>
      <c r="P12" s="53">
        <f t="shared" ref="P12:P26" si="2">L12/H12</f>
        <v>0.2245900993034915</v>
      </c>
      <c r="Q12" s="54">
        <f t="shared" ref="Q12:Q26" si="3">L12/J12</f>
        <v>0.2245900993034915</v>
      </c>
    </row>
    <row r="13" spans="2:17" s="3" customFormat="1" ht="25.5" x14ac:dyDescent="0.2">
      <c r="B13" s="45"/>
      <c r="C13" s="46"/>
      <c r="D13" s="47" t="s">
        <v>32</v>
      </c>
      <c r="E13" s="48" t="s">
        <v>25</v>
      </c>
      <c r="F13" s="49" t="s">
        <v>33</v>
      </c>
      <c r="G13" s="50" t="s">
        <v>29</v>
      </c>
      <c r="H13" s="51">
        <v>18747400.739999998</v>
      </c>
      <c r="I13" s="40">
        <f>292409.720000003-17000</f>
        <v>275409.720000003</v>
      </c>
      <c r="J13" s="41">
        <f t="shared" si="0"/>
        <v>19022810.460000001</v>
      </c>
      <c r="K13" s="51">
        <v>6328506.29</v>
      </c>
      <c r="L13" s="51">
        <v>6328506.29</v>
      </c>
      <c r="M13" s="51">
        <v>6328506.29</v>
      </c>
      <c r="N13" s="51">
        <v>6328506.29</v>
      </c>
      <c r="O13" s="52">
        <f t="shared" si="1"/>
        <v>12694304.170000002</v>
      </c>
      <c r="P13" s="53">
        <f>L13/H13</f>
        <v>0.33756713145291206</v>
      </c>
      <c r="Q13" s="54">
        <f t="shared" si="3"/>
        <v>0.33267987941672422</v>
      </c>
    </row>
    <row r="14" spans="2:17" s="3" customFormat="1" ht="25.5" x14ac:dyDescent="0.2">
      <c r="B14" s="45"/>
      <c r="C14" s="46"/>
      <c r="D14" s="47" t="s">
        <v>34</v>
      </c>
      <c r="E14" s="48" t="s">
        <v>25</v>
      </c>
      <c r="F14" s="49" t="s">
        <v>35</v>
      </c>
      <c r="G14" s="50" t="s">
        <v>29</v>
      </c>
      <c r="H14" s="55">
        <v>0</v>
      </c>
      <c r="I14" s="40">
        <v>980994.94</v>
      </c>
      <c r="J14" s="41">
        <f t="shared" si="0"/>
        <v>980994.94</v>
      </c>
      <c r="K14" s="51">
        <v>980994.94</v>
      </c>
      <c r="L14" s="51">
        <v>980994.94</v>
      </c>
      <c r="M14" s="51">
        <v>980994.94</v>
      </c>
      <c r="N14" s="51">
        <v>980994.94</v>
      </c>
      <c r="O14" s="52">
        <f t="shared" si="1"/>
        <v>0</v>
      </c>
      <c r="P14" s="53" t="e">
        <f t="shared" si="2"/>
        <v>#DIV/0!</v>
      </c>
      <c r="Q14" s="54">
        <f t="shared" si="3"/>
        <v>1</v>
      </c>
    </row>
    <row r="15" spans="2:17" s="3" customFormat="1" ht="25.5" x14ac:dyDescent="0.2">
      <c r="B15" s="45"/>
      <c r="C15" s="46"/>
      <c r="D15" s="47" t="s">
        <v>36</v>
      </c>
      <c r="E15" s="48" t="s">
        <v>25</v>
      </c>
      <c r="F15" s="49" t="s">
        <v>37</v>
      </c>
      <c r="G15" s="50" t="s">
        <v>29</v>
      </c>
      <c r="H15" s="55">
        <v>0</v>
      </c>
      <c r="I15" s="40">
        <v>13000</v>
      </c>
      <c r="J15" s="41">
        <f t="shared" si="0"/>
        <v>13000</v>
      </c>
      <c r="K15" s="51">
        <v>13000</v>
      </c>
      <c r="L15" s="51">
        <v>13000</v>
      </c>
      <c r="M15" s="51">
        <v>13000</v>
      </c>
      <c r="N15" s="51">
        <v>13000</v>
      </c>
      <c r="O15" s="52">
        <f t="shared" si="1"/>
        <v>0</v>
      </c>
      <c r="P15" s="53" t="e">
        <f t="shared" si="2"/>
        <v>#DIV/0!</v>
      </c>
      <c r="Q15" s="54">
        <f t="shared" si="3"/>
        <v>1</v>
      </c>
    </row>
    <row r="16" spans="2:17" s="3" customFormat="1" ht="25.5" x14ac:dyDescent="0.2">
      <c r="B16" s="45"/>
      <c r="C16" s="46"/>
      <c r="D16" s="47" t="s">
        <v>38</v>
      </c>
      <c r="E16" s="48" t="s">
        <v>25</v>
      </c>
      <c r="F16" s="49" t="s">
        <v>39</v>
      </c>
      <c r="G16" s="50" t="s">
        <v>29</v>
      </c>
      <c r="H16" s="51">
        <v>600571.65</v>
      </c>
      <c r="I16" s="40">
        <v>0</v>
      </c>
      <c r="J16" s="41">
        <f t="shared" si="0"/>
        <v>600571.65</v>
      </c>
      <c r="K16" s="51">
        <v>61533.78</v>
      </c>
      <c r="L16" s="51">
        <v>61533.78</v>
      </c>
      <c r="M16" s="51">
        <v>61533.78</v>
      </c>
      <c r="N16" s="51">
        <v>61533.78</v>
      </c>
      <c r="O16" s="52">
        <f t="shared" si="1"/>
        <v>539037.87</v>
      </c>
      <c r="P16" s="53">
        <f t="shared" si="2"/>
        <v>0.1024586824902574</v>
      </c>
      <c r="Q16" s="54">
        <f t="shared" si="3"/>
        <v>0.1024586824902574</v>
      </c>
    </row>
    <row r="17" spans="1:17" ht="25.5" x14ac:dyDescent="0.2">
      <c r="B17" s="45"/>
      <c r="C17" s="46"/>
      <c r="D17" s="47" t="s">
        <v>40</v>
      </c>
      <c r="E17" s="48" t="s">
        <v>25</v>
      </c>
      <c r="F17" s="49" t="s">
        <v>41</v>
      </c>
      <c r="G17" s="50" t="s">
        <v>29</v>
      </c>
      <c r="H17" s="51">
        <v>94780.28</v>
      </c>
      <c r="I17" s="40">
        <v>431890.55999999994</v>
      </c>
      <c r="J17" s="41">
        <f t="shared" si="0"/>
        <v>526670.84</v>
      </c>
      <c r="K17" s="51">
        <v>53354</v>
      </c>
      <c r="L17" s="51">
        <v>53354</v>
      </c>
      <c r="M17" s="51">
        <v>53354</v>
      </c>
      <c r="N17" s="51">
        <v>53354</v>
      </c>
      <c r="O17" s="52">
        <f t="shared" si="1"/>
        <v>473316.83999999997</v>
      </c>
      <c r="P17" s="53">
        <f t="shared" si="2"/>
        <v>0.56292300465877498</v>
      </c>
      <c r="Q17" s="54">
        <f t="shared" si="3"/>
        <v>0.10130426055104931</v>
      </c>
    </row>
    <row r="18" spans="1:17" ht="25.5" x14ac:dyDescent="0.2">
      <c r="B18" s="45"/>
      <c r="C18" s="46"/>
      <c r="D18" s="47" t="s">
        <v>42</v>
      </c>
      <c r="E18" s="48" t="s">
        <v>25</v>
      </c>
      <c r="F18" s="49" t="s">
        <v>43</v>
      </c>
      <c r="G18" s="50" t="s">
        <v>29</v>
      </c>
      <c r="H18" s="51">
        <v>297835.59999999998</v>
      </c>
      <c r="I18" s="40">
        <v>0</v>
      </c>
      <c r="J18" s="41">
        <f t="shared" si="0"/>
        <v>297835.59999999998</v>
      </c>
      <c r="K18" s="51">
        <v>8831.06</v>
      </c>
      <c r="L18" s="51">
        <v>8831.06</v>
      </c>
      <c r="M18" s="51">
        <v>8831.06</v>
      </c>
      <c r="N18" s="51">
        <v>8831.06</v>
      </c>
      <c r="O18" s="52">
        <f t="shared" si="1"/>
        <v>289004.53999999998</v>
      </c>
      <c r="P18" s="53">
        <f t="shared" si="2"/>
        <v>2.9650787212811364E-2</v>
      </c>
      <c r="Q18" s="54">
        <f t="shared" si="3"/>
        <v>2.9650787212811364E-2</v>
      </c>
    </row>
    <row r="19" spans="1:17" ht="25.5" x14ac:dyDescent="0.2">
      <c r="B19" s="45"/>
      <c r="C19" s="46"/>
      <c r="D19" s="47" t="s">
        <v>44</v>
      </c>
      <c r="E19" s="48" t="s">
        <v>25</v>
      </c>
      <c r="F19" s="49" t="s">
        <v>45</v>
      </c>
      <c r="G19" s="50" t="s">
        <v>29</v>
      </c>
      <c r="H19" s="51">
        <v>37170.480000000003</v>
      </c>
      <c r="I19" s="40">
        <v>0</v>
      </c>
      <c r="J19" s="41">
        <f t="shared" si="0"/>
        <v>37170.480000000003</v>
      </c>
      <c r="K19" s="51"/>
      <c r="L19" s="51"/>
      <c r="M19" s="51"/>
      <c r="N19" s="51"/>
      <c r="O19" s="52">
        <f t="shared" si="1"/>
        <v>37170.480000000003</v>
      </c>
      <c r="P19" s="53">
        <f t="shared" si="2"/>
        <v>0</v>
      </c>
      <c r="Q19" s="54">
        <f t="shared" si="3"/>
        <v>0</v>
      </c>
    </row>
    <row r="20" spans="1:17" ht="25.5" x14ac:dyDescent="0.2">
      <c r="B20" s="45"/>
      <c r="C20" s="46"/>
      <c r="D20" s="47" t="s">
        <v>46</v>
      </c>
      <c r="E20" s="48" t="s">
        <v>25</v>
      </c>
      <c r="F20" s="49" t="s">
        <v>47</v>
      </c>
      <c r="G20" s="50" t="s">
        <v>29</v>
      </c>
      <c r="H20" s="51">
        <v>514201.28</v>
      </c>
      <c r="I20" s="40">
        <v>0</v>
      </c>
      <c r="J20" s="41">
        <f t="shared" si="0"/>
        <v>514201.28</v>
      </c>
      <c r="K20" s="51">
        <v>36160.25</v>
      </c>
      <c r="L20" s="51">
        <v>36160.25</v>
      </c>
      <c r="M20" s="51">
        <v>36160.25</v>
      </c>
      <c r="N20" s="51">
        <v>36160.25</v>
      </c>
      <c r="O20" s="52">
        <f t="shared" si="1"/>
        <v>478041.03</v>
      </c>
      <c r="P20" s="53">
        <f t="shared" si="2"/>
        <v>7.0323142719520254E-2</v>
      </c>
      <c r="Q20" s="54">
        <f t="shared" si="3"/>
        <v>7.0323142719520254E-2</v>
      </c>
    </row>
    <row r="21" spans="1:17" ht="25.5" x14ac:dyDescent="0.2">
      <c r="B21" s="45"/>
      <c r="C21" s="46"/>
      <c r="D21" s="47" t="s">
        <v>48</v>
      </c>
      <c r="E21" s="48" t="s">
        <v>25</v>
      </c>
      <c r="F21" s="49" t="s">
        <v>49</v>
      </c>
      <c r="G21" s="50" t="s">
        <v>29</v>
      </c>
      <c r="H21" s="51">
        <v>1893826.95</v>
      </c>
      <c r="I21" s="40">
        <v>0</v>
      </c>
      <c r="J21" s="41">
        <f t="shared" si="0"/>
        <v>1893826.95</v>
      </c>
      <c r="K21" s="51">
        <v>967890.03</v>
      </c>
      <c r="L21" s="51">
        <v>967890.03</v>
      </c>
      <c r="M21" s="51">
        <v>967890.03</v>
      </c>
      <c r="N21" s="51">
        <v>967890.03</v>
      </c>
      <c r="O21" s="52">
        <f t="shared" si="1"/>
        <v>925936.91999999993</v>
      </c>
      <c r="P21" s="53">
        <f t="shared" si="2"/>
        <v>0.51107627864309357</v>
      </c>
      <c r="Q21" s="54">
        <f t="shared" si="3"/>
        <v>0.51107627864309357</v>
      </c>
    </row>
    <row r="22" spans="1:17" ht="25.5" x14ac:dyDescent="0.2">
      <c r="B22" s="45"/>
      <c r="C22" s="46"/>
      <c r="D22" s="47" t="s">
        <v>50</v>
      </c>
      <c r="E22" s="48" t="s">
        <v>25</v>
      </c>
      <c r="F22" s="49" t="s">
        <v>51</v>
      </c>
      <c r="G22" s="50" t="s">
        <v>29</v>
      </c>
      <c r="H22" s="55">
        <v>0</v>
      </c>
      <c r="I22" s="40">
        <v>0</v>
      </c>
      <c r="J22" s="41">
        <f t="shared" si="0"/>
        <v>0</v>
      </c>
      <c r="K22" s="55">
        <v>0</v>
      </c>
      <c r="L22" s="55">
        <v>0</v>
      </c>
      <c r="M22" s="55">
        <v>0</v>
      </c>
      <c r="N22" s="55">
        <v>0</v>
      </c>
      <c r="O22" s="52">
        <f t="shared" si="1"/>
        <v>0</v>
      </c>
      <c r="P22" s="53" t="e">
        <f t="shared" si="2"/>
        <v>#DIV/0!</v>
      </c>
      <c r="Q22" s="54" t="e">
        <f t="shared" si="3"/>
        <v>#DIV/0!</v>
      </c>
    </row>
    <row r="23" spans="1:17" ht="25.5" x14ac:dyDescent="0.2">
      <c r="B23" s="45"/>
      <c r="C23" s="46"/>
      <c r="D23" s="47" t="s">
        <v>52</v>
      </c>
      <c r="E23" s="48" t="s">
        <v>25</v>
      </c>
      <c r="F23" s="49" t="s">
        <v>53</v>
      </c>
      <c r="G23" s="50" t="s">
        <v>29</v>
      </c>
      <c r="H23" s="51">
        <v>1272797.06</v>
      </c>
      <c r="I23" s="40">
        <v>3853.0100000000093</v>
      </c>
      <c r="J23" s="41">
        <f t="shared" si="0"/>
        <v>1276650.07</v>
      </c>
      <c r="K23" s="51">
        <v>428907.86</v>
      </c>
      <c r="L23" s="51">
        <v>428907.86</v>
      </c>
      <c r="M23" s="51">
        <v>428907.86</v>
      </c>
      <c r="N23" s="51">
        <v>428907.86</v>
      </c>
      <c r="O23" s="52">
        <f t="shared" si="1"/>
        <v>847742.21000000008</v>
      </c>
      <c r="P23" s="53">
        <f t="shared" si="2"/>
        <v>0.33698055525049686</v>
      </c>
      <c r="Q23" s="54">
        <f t="shared" si="3"/>
        <v>0.33596352679477781</v>
      </c>
    </row>
    <row r="24" spans="1:17" ht="25.5" x14ac:dyDescent="0.2">
      <c r="B24" s="45"/>
      <c r="C24" s="46"/>
      <c r="D24" s="47" t="s">
        <v>54</v>
      </c>
      <c r="E24" s="48" t="s">
        <v>25</v>
      </c>
      <c r="F24" s="56" t="s">
        <v>55</v>
      </c>
      <c r="G24" s="50" t="s">
        <v>29</v>
      </c>
      <c r="H24" s="51">
        <v>17151.12</v>
      </c>
      <c r="I24" s="40">
        <v>0</v>
      </c>
      <c r="J24" s="41">
        <f t="shared" si="0"/>
        <v>17151.12</v>
      </c>
      <c r="K24" s="55">
        <v>1292</v>
      </c>
      <c r="L24" s="55">
        <v>1292</v>
      </c>
      <c r="M24" s="55">
        <v>1292</v>
      </c>
      <c r="N24" s="55">
        <v>1292</v>
      </c>
      <c r="O24" s="52">
        <f t="shared" si="1"/>
        <v>15859.119999999999</v>
      </c>
      <c r="P24" s="53">
        <f t="shared" si="2"/>
        <v>7.5330357434383294E-2</v>
      </c>
      <c r="Q24" s="54">
        <f t="shared" si="3"/>
        <v>7.5330357434383294E-2</v>
      </c>
    </row>
    <row r="25" spans="1:17" ht="25.5" x14ac:dyDescent="0.2">
      <c r="B25" s="45"/>
      <c r="C25" s="46"/>
      <c r="D25" s="47" t="s">
        <v>56</v>
      </c>
      <c r="E25" s="48" t="s">
        <v>25</v>
      </c>
      <c r="F25" s="56" t="s">
        <v>57</v>
      </c>
      <c r="G25" s="50" t="s">
        <v>29</v>
      </c>
      <c r="H25" s="51">
        <v>20000</v>
      </c>
      <c r="I25" s="40">
        <v>0</v>
      </c>
      <c r="J25" s="41">
        <f t="shared" si="0"/>
        <v>20000</v>
      </c>
      <c r="K25" s="55">
        <v>0</v>
      </c>
      <c r="L25" s="55">
        <v>0</v>
      </c>
      <c r="M25" s="55">
        <v>0</v>
      </c>
      <c r="N25" s="55">
        <v>0</v>
      </c>
      <c r="O25" s="52">
        <f t="shared" si="1"/>
        <v>20000</v>
      </c>
      <c r="P25" s="53">
        <f t="shared" si="2"/>
        <v>0</v>
      </c>
      <c r="Q25" s="54">
        <f t="shared" si="3"/>
        <v>0</v>
      </c>
    </row>
    <row r="26" spans="1:17" ht="38.25" x14ac:dyDescent="0.2">
      <c r="B26" s="45"/>
      <c r="C26" s="46"/>
      <c r="D26" s="47" t="s">
        <v>58</v>
      </c>
      <c r="E26" s="48" t="s">
        <v>59</v>
      </c>
      <c r="F26" s="56" t="s">
        <v>60</v>
      </c>
      <c r="G26" s="50" t="s">
        <v>29</v>
      </c>
      <c r="H26" s="55">
        <v>0</v>
      </c>
      <c r="I26" s="40">
        <v>2954640.98</v>
      </c>
      <c r="J26" s="41">
        <f t="shared" si="0"/>
        <v>2954640.98</v>
      </c>
      <c r="K26" s="55">
        <v>720869.44</v>
      </c>
      <c r="L26" s="55">
        <v>720869.44</v>
      </c>
      <c r="M26" s="55">
        <v>720869.44</v>
      </c>
      <c r="N26" s="55">
        <v>720869.44</v>
      </c>
      <c r="O26" s="52">
        <f t="shared" si="1"/>
        <v>2233771.54</v>
      </c>
      <c r="P26" s="53" t="e">
        <f t="shared" si="2"/>
        <v>#DIV/0!</v>
      </c>
      <c r="Q26" s="54">
        <f t="shared" si="3"/>
        <v>0.24397869144832612</v>
      </c>
    </row>
    <row r="27" spans="1:17" x14ac:dyDescent="0.2">
      <c r="B27" s="57"/>
      <c r="C27" s="58"/>
      <c r="D27" s="59"/>
      <c r="E27" s="60"/>
      <c r="F27" s="60"/>
      <c r="G27" s="61"/>
      <c r="H27" s="61"/>
      <c r="I27" s="61"/>
      <c r="J27" s="61"/>
      <c r="K27" s="61"/>
      <c r="L27" s="61"/>
      <c r="M27" s="61"/>
      <c r="N27" s="61"/>
      <c r="O27" s="61"/>
      <c r="P27" s="53"/>
      <c r="Q27" s="54"/>
    </row>
    <row r="28" spans="1:17" s="70" customFormat="1" x14ac:dyDescent="0.2">
      <c r="A28" s="62"/>
      <c r="B28" s="63"/>
      <c r="C28" s="64" t="s">
        <v>61</v>
      </c>
      <c r="D28" s="65"/>
      <c r="E28" s="66">
        <v>0</v>
      </c>
      <c r="F28" s="66">
        <v>0</v>
      </c>
      <c r="G28" s="66">
        <v>0</v>
      </c>
      <c r="H28" s="67">
        <f>SUM(H10:H26)</f>
        <v>34691568.460000001</v>
      </c>
      <c r="I28" s="67">
        <f t="shared" ref="I28:O28" si="4">SUM(I10:I26)</f>
        <v>5464473.1800000034</v>
      </c>
      <c r="J28" s="67">
        <f t="shared" si="4"/>
        <v>40156041.640000001</v>
      </c>
      <c r="K28" s="67">
        <f t="shared" si="4"/>
        <v>11583369.069999998</v>
      </c>
      <c r="L28" s="67">
        <f t="shared" si="4"/>
        <v>11583369.069999998</v>
      </c>
      <c r="M28" s="67">
        <f t="shared" si="4"/>
        <v>11583369.069999998</v>
      </c>
      <c r="N28" s="67">
        <f t="shared" si="4"/>
        <v>11583369.069999998</v>
      </c>
      <c r="O28" s="67">
        <f t="shared" si="4"/>
        <v>28572672.570000004</v>
      </c>
      <c r="P28" s="68"/>
      <c r="Q28" s="69"/>
    </row>
    <row r="29" spans="1:17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7" x14ac:dyDescent="0.2">
      <c r="B30" s="71" t="s">
        <v>62</v>
      </c>
      <c r="G30" s="2"/>
      <c r="H30" s="2"/>
      <c r="I30" s="2"/>
      <c r="J30" s="2"/>
      <c r="K30" s="2"/>
      <c r="L30" s="2"/>
      <c r="M30" s="2"/>
      <c r="N30" s="2"/>
      <c r="O30" s="2"/>
    </row>
  </sheetData>
  <mergeCells count="11">
    <mergeCell ref="P7:Q7"/>
    <mergeCell ref="C28:D28"/>
    <mergeCell ref="P28:Q28"/>
    <mergeCell ref="B3:Q3"/>
    <mergeCell ref="B7:D9"/>
    <mergeCell ref="E7:E9"/>
    <mergeCell ref="G7:G9"/>
    <mergeCell ref="H7:N7"/>
    <mergeCell ref="O7:O8"/>
    <mergeCell ref="B2:Q2"/>
    <mergeCell ref="B1:Q1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ageMargins left="0.70866141732283472" right="0.70866141732283472" top="0.74803149606299213" bottom="0.74803149606299213" header="0.31496062992125984" footer="0.31496062992125984"/>
  <pageSetup scale="5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2017-07-10T17:36:30Z</cp:lastPrinted>
  <dcterms:created xsi:type="dcterms:W3CDTF">2017-07-10T17:35:16Z</dcterms:created>
  <dcterms:modified xsi:type="dcterms:W3CDTF">2017-07-10T17:36:59Z</dcterms:modified>
</cp:coreProperties>
</file>